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J:\SF\IROP2\21 - Výzvy v IROP2\_Výzvy final\60. výzva_Doprava_SC 5.1 (CLLD)\Pravidla\"/>
    </mc:Choice>
  </mc:AlternateContent>
  <xr:revisionPtr revIDLastSave="0" documentId="13_ncr:1_{4E116D8F-249E-48BD-B174-63569CFF82F0}" xr6:coauthVersionLast="47" xr6:coauthVersionMax="47" xr10:uidLastSave="{00000000-0000-0000-0000-000000000000}"/>
  <bookViews>
    <workbookView xWindow="-28800" yWindow="1080" windowWidth="27930" windowHeight="16320" xr2:uid="{00000000-000D-0000-FFFF-FFFF00000000}"/>
  </bookViews>
  <sheets>
    <sheet name="Titulní list" sheetId="4" r:id="rId1"/>
    <sheet name="Podklady pro stanovení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3" l="1"/>
  <c r="E21" i="3" l="1"/>
  <c r="H20" i="3" s="1"/>
  <c r="E25" i="3" l="1"/>
  <c r="E23" i="3"/>
  <c r="E26" i="3" s="1"/>
  <c r="G17" i="3" l="1"/>
  <c r="G16" i="3"/>
  <c r="H25" i="3"/>
  <c r="G18" i="3"/>
</calcChain>
</file>

<file path=xl/sharedStrings.xml><?xml version="1.0" encoding="utf-8"?>
<sst xmlns="http://schemas.openxmlformats.org/spreadsheetml/2006/main" count="31" uniqueCount="31">
  <si>
    <t>Přímé výdaje celkem</t>
  </si>
  <si>
    <t>Celkové způsobilé výdaje</t>
  </si>
  <si>
    <t>Hlavní část projektu</t>
  </si>
  <si>
    <t>Doprovodná část projektu</t>
  </si>
  <si>
    <t>Přímé výdaje</t>
  </si>
  <si>
    <t>Způsobilé výdaje</t>
  </si>
  <si>
    <t>Podíl oblasti intervence</t>
  </si>
  <si>
    <t>Objem přímých výdajů</t>
  </si>
  <si>
    <t>Doplňující informace:</t>
  </si>
  <si>
    <t>Oblast intervence</t>
  </si>
  <si>
    <t>Limit výdajů v CZV</t>
  </si>
  <si>
    <t>Plnění limitu výdajů v CZV</t>
  </si>
  <si>
    <t>Nepřímé náklady celkem (hodnota 7 % přímých výdajů)</t>
  </si>
  <si>
    <t>Volitelný komentář ke stanovení objemu výdajů</t>
  </si>
  <si>
    <t>Podklady pro stanovení kategorií intervencí a kontrolu limitů</t>
  </si>
  <si>
    <t>2021 - 2027</t>
  </si>
  <si>
    <t>SPECIFICKÁ PRAVIDLA PRO ŽADATELE A PŘÍJEMCE</t>
  </si>
  <si>
    <t>PODKLADY PRO STANOVENÍ KATEGORIÍ INTERVENCÍ A KONTROLU LIMITŮ - VZOR</t>
  </si>
  <si>
    <t>VERZE 1</t>
  </si>
  <si>
    <t>INTEGROVANÝ REGIONÁLNÍ OPERAČNÍ PROGRAM</t>
  </si>
  <si>
    <t>nákup pozemku</t>
  </si>
  <si>
    <t>nákup stavby k demolici</t>
  </si>
  <si>
    <t>vyvolané, podmiňující a související investice</t>
  </si>
  <si>
    <t>výstavba, modernizace a rekonstrukce vyhrazené komunikace pro cyklisty a realizace doprovodné cyklistické infrastruktury</t>
  </si>
  <si>
    <t>výdaje na oblast intervence 83 včetně příslušných nepřímých výdajů</t>
  </si>
  <si>
    <t>Žadatel vyplňuje pouze žlutě podbarvené buňky. Hodnoty uvedené kurzívou jsou pouze příkladem.</t>
  </si>
  <si>
    <t>přímé výdaje na oblast intervence 83</t>
  </si>
  <si>
    <t>PŘÍLOHA 4B</t>
  </si>
  <si>
    <t>60. VÝZVA IROP – DOPRAVA – INFRASTRUKTURA PRO CYKLISTICKOU DOPRAVU – SC 5.1 (CLLD)</t>
  </si>
  <si>
    <t xml:space="preserve">Přesný výčet možných přímých výdajů na hlavní část projektu je uveden v kap. 3.3.5.2.1 Specifických pravidel. </t>
  </si>
  <si>
    <t xml:space="preserve">Přesný výčet možných přímých výdajů na doprovodnou část projektu je uveden v kap. 3.3.5.2.2 Specifických pravidel.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</si>
</sst>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26"/>
      <color rgb="FF2F5496"/>
      <name val="Arial"/>
      <family val="2"/>
      <charset val="238"/>
    </font>
    <font>
      <b/>
      <sz val="22"/>
      <color rgb="FF2F5496"/>
      <name val="Arial"/>
      <family val="2"/>
      <charset val="238"/>
    </font>
    <font>
      <sz val="22"/>
      <color theme="1"/>
      <name val="Calibri"/>
      <family val="2"/>
      <scheme val="minor"/>
    </font>
    <font>
      <b/>
      <sz val="24"/>
      <color rgb="FF2F5496"/>
      <name val="Arial"/>
      <family val="2"/>
      <charset val="238"/>
    </font>
    <font>
      <b/>
      <sz val="30"/>
      <color rgb="FF2F5496"/>
      <name val="Arial"/>
      <family val="2"/>
      <charset val="238"/>
    </font>
    <font>
      <sz val="16"/>
      <color theme="0" tint="-0.34998626667073579"/>
      <name val="Arial"/>
      <family val="2"/>
      <charset val="238"/>
    </font>
    <font>
      <sz val="2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2" xfId="0" applyBorder="1"/>
    <xf numFmtId="0" fontId="0" fillId="0" borderId="1" xfId="0" applyBorder="1"/>
    <xf numFmtId="0" fontId="0" fillId="0" borderId="5" xfId="0" applyBorder="1"/>
    <xf numFmtId="0" fontId="2" fillId="0" borderId="1" xfId="0" applyFont="1" applyBorder="1"/>
    <xf numFmtId="0" fontId="0" fillId="4" borderId="1" xfId="0" applyFont="1" applyFill="1" applyBorder="1"/>
    <xf numFmtId="0" fontId="0" fillId="4" borderId="2" xfId="0" applyFill="1" applyBorder="1"/>
    <xf numFmtId="0" fontId="0" fillId="4" borderId="5" xfId="0" applyFill="1" applyBorder="1"/>
    <xf numFmtId="0" fontId="0" fillId="4" borderId="1" xfId="0" applyFill="1" applyBorder="1"/>
    <xf numFmtId="164" fontId="0" fillId="4" borderId="3" xfId="0" applyNumberFormat="1" applyFill="1" applyBorder="1"/>
    <xf numFmtId="0" fontId="2" fillId="0" borderId="6" xfId="0" applyFont="1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2" xfId="0" applyFont="1" applyBorder="1" applyAlignment="1">
      <alignment vertical="top"/>
    </xf>
    <xf numFmtId="0" fontId="2" fillId="0" borderId="13" xfId="0" applyFont="1" applyBorder="1" applyAlignment="1">
      <alignment vertical="top"/>
    </xf>
    <xf numFmtId="10" fontId="0" fillId="5" borderId="2" xfId="2" applyNumberFormat="1" applyFont="1" applyFill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4" fontId="4" fillId="2" borderId="2" xfId="0" applyNumberFormat="1" applyFont="1" applyFill="1" applyBorder="1"/>
    <xf numFmtId="10" fontId="4" fillId="2" borderId="1" xfId="0" applyNumberFormat="1" applyFont="1" applyFill="1" applyBorder="1"/>
    <xf numFmtId="0" fontId="2" fillId="6" borderId="1" xfId="0" applyFont="1" applyFill="1" applyBorder="1"/>
    <xf numFmtId="164" fontId="2" fillId="6" borderId="2" xfId="0" applyNumberFormat="1" applyFont="1" applyFill="1" applyBorder="1"/>
    <xf numFmtId="0" fontId="0" fillId="6" borderId="1" xfId="0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164" fontId="2" fillId="3" borderId="2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10" fontId="2" fillId="3" borderId="5" xfId="0" applyNumberFormat="1" applyFont="1" applyFill="1" applyBorder="1" applyAlignment="1">
      <alignment vertical="center"/>
    </xf>
    <xf numFmtId="0" fontId="0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vertical="top"/>
    </xf>
    <xf numFmtId="0" fontId="0" fillId="0" borderId="11" xfId="0" applyFont="1" applyBorder="1" applyAlignment="1">
      <alignment vertical="top"/>
    </xf>
    <xf numFmtId="0" fontId="5" fillId="7" borderId="1" xfId="0" applyFont="1" applyFill="1" applyBorder="1"/>
    <xf numFmtId="0" fontId="0" fillId="7" borderId="1" xfId="0" applyFill="1" applyBorder="1" applyAlignment="1">
      <alignment vertical="center"/>
    </xf>
    <xf numFmtId="164" fontId="0" fillId="5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 indent="3"/>
    </xf>
    <xf numFmtId="0" fontId="0" fillId="0" borderId="1" xfId="0" applyBorder="1" applyAlignment="1">
      <alignment horizontal="left" indent="3"/>
    </xf>
    <xf numFmtId="10" fontId="0" fillId="5" borderId="2" xfId="2" applyNumberFormat="1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 indent="3"/>
    </xf>
    <xf numFmtId="0" fontId="6" fillId="0" borderId="0" xfId="0" applyFont="1" applyAlignment="1">
      <alignment vertical="center"/>
    </xf>
    <xf numFmtId="0" fontId="0" fillId="0" borderId="1" xfId="0" applyFont="1" applyBorder="1"/>
    <xf numFmtId="0" fontId="0" fillId="0" borderId="1" xfId="0" applyFont="1" applyBorder="1" applyAlignment="1">
      <alignment vertical="center"/>
    </xf>
    <xf numFmtId="0" fontId="0" fillId="0" borderId="0" xfId="0" applyFont="1"/>
    <xf numFmtId="0" fontId="0" fillId="2" borderId="1" xfId="0" applyFont="1" applyFill="1" applyBorder="1"/>
    <xf numFmtId="0" fontId="0" fillId="6" borderId="1" xfId="0" applyFont="1" applyFill="1" applyBorder="1"/>
    <xf numFmtId="164" fontId="4" fillId="7" borderId="2" xfId="0" applyNumberFormat="1" applyFont="1" applyFill="1" applyBorder="1" applyAlignment="1">
      <alignment vertical="center"/>
    </xf>
    <xf numFmtId="164" fontId="4" fillId="4" borderId="2" xfId="0" applyNumberFormat="1" applyFont="1" applyFill="1" applyBorder="1"/>
    <xf numFmtId="164" fontId="4" fillId="7" borderId="1" xfId="0" applyNumberFormat="1" applyFont="1" applyFill="1" applyBorder="1"/>
    <xf numFmtId="0" fontId="4" fillId="0" borderId="0" xfId="0" applyFont="1"/>
    <xf numFmtId="164" fontId="14" fillId="6" borderId="1" xfId="0" applyNumberFormat="1" applyFont="1" applyFill="1" applyBorder="1"/>
    <xf numFmtId="164" fontId="14" fillId="3" borderId="1" xfId="0" applyNumberFormat="1" applyFont="1" applyFill="1" applyBorder="1" applyAlignment="1">
      <alignment vertical="center"/>
    </xf>
    <xf numFmtId="10" fontId="4" fillId="6" borderId="1" xfId="0" applyNumberFormat="1" applyFont="1" applyFill="1" applyBorder="1" applyAlignment="1">
      <alignment vertical="center"/>
    </xf>
    <xf numFmtId="10" fontId="4" fillId="6" borderId="1" xfId="0" applyNumberFormat="1" applyFont="1" applyFill="1" applyBorder="1"/>
    <xf numFmtId="0" fontId="0" fillId="0" borderId="0" xfId="0" applyFill="1" applyBorder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5" fillId="0" borderId="9" xfId="0" applyFont="1" applyBorder="1" applyAlignment="1">
      <alignment vertical="top"/>
    </xf>
    <xf numFmtId="0" fontId="12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Procenta" xfId="2" builtinId="5"/>
  </cellStyles>
  <dxfs count="3"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449580</xdr:colOff>
      <xdr:row>0</xdr:row>
      <xdr:rowOff>12700</xdr:rowOff>
    </xdr:from>
    <xdr:to>
      <xdr:col>9</xdr:col>
      <xdr:colOff>205740</xdr:colOff>
      <xdr:row>12</xdr:row>
      <xdr:rowOff>73660</xdr:rowOff>
    </xdr:to>
    <xdr:pic>
      <xdr:nvPicPr>
        <xdr:cNvPr id="2" name="image2.png">
          <a:extLst>
            <a:ext uri="{FF2B5EF4-FFF2-40B4-BE49-F238E27FC236}">
              <a16:creationId xmlns:a16="http://schemas.microsoft.com/office/drawing/2014/main" id="{20486186-1A92-4A52-8029-DD193452B0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516" b="12634"/>
        <a:stretch>
          <a:fillRect/>
        </a:stretch>
      </xdr:blipFill>
      <xdr:spPr>
        <a:xfrm>
          <a:off x="2887980" y="12700"/>
          <a:ext cx="2804160" cy="200406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26</xdr:row>
      <xdr:rowOff>19050</xdr:rowOff>
    </xdr:from>
    <xdr:to>
      <xdr:col>13</xdr:col>
      <xdr:colOff>463296</xdr:colOff>
      <xdr:row>32</xdr:row>
      <xdr:rowOff>59436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8780568-A7E9-44DE-AEA6-087361E0E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81900"/>
          <a:ext cx="8388096" cy="10119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DEB12-281D-40BA-9141-4E37C9591A8F}">
  <dimension ref="A14:N34"/>
  <sheetViews>
    <sheetView showGridLines="0" tabSelected="1" zoomScaleNormal="100" workbookViewId="0">
      <selection activeCell="A22" sqref="A22:N22"/>
    </sheetView>
  </sheetViews>
  <sheetFormatPr defaultRowHeight="12.75" x14ac:dyDescent="0.2"/>
  <cols>
    <col min="1" max="16384" width="9.140625" style="59"/>
  </cols>
  <sheetData>
    <row r="14" spans="1:14" ht="33.75" x14ac:dyDescent="0.2">
      <c r="A14" s="68" t="s">
        <v>19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</row>
    <row r="15" spans="1:14" ht="33.75" x14ac:dyDescent="0.2">
      <c r="A15" s="68" t="s">
        <v>15</v>
      </c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</row>
    <row r="16" spans="1:14" s="62" customFormat="1" ht="28.5" x14ac:dyDescent="0.45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0"/>
    </row>
    <row r="17" spans="1:14" ht="69" customHeight="1" x14ac:dyDescent="0.2">
      <c r="A17" s="68" t="s">
        <v>16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</row>
    <row r="18" spans="1:14" ht="37.5" x14ac:dyDescent="0.2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3"/>
    </row>
    <row r="19" spans="1:14" ht="30" x14ac:dyDescent="0.2">
      <c r="A19" s="70" t="s">
        <v>27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</row>
    <row r="20" spans="1:14" ht="67.5" customHeight="1" x14ac:dyDescent="0.2">
      <c r="A20" s="71" t="s">
        <v>17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</row>
    <row r="21" spans="1:14" ht="30" x14ac:dyDescent="0.2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</row>
    <row r="22" spans="1:14" ht="51" customHeight="1" x14ac:dyDescent="0.2">
      <c r="A22" s="69" t="s">
        <v>28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</row>
    <row r="23" spans="1:14" ht="51" customHeight="1" x14ac:dyDescent="0.2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</row>
    <row r="25" spans="1:14" ht="20.25" x14ac:dyDescent="0.2">
      <c r="A25" s="67" t="s">
        <v>18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</row>
    <row r="33" s="59" customFormat="1" x14ac:dyDescent="0.2"/>
    <row r="34" s="59" customFormat="1" x14ac:dyDescent="0.2"/>
  </sheetData>
  <mergeCells count="8">
    <mergeCell ref="A25:N25"/>
    <mergeCell ref="A14:N14"/>
    <mergeCell ref="A22:N22"/>
    <mergeCell ref="A23:N23"/>
    <mergeCell ref="A15:N15"/>
    <mergeCell ref="A17:N17"/>
    <mergeCell ref="A19:N19"/>
    <mergeCell ref="A20:N20"/>
  </mergeCells>
  <pageMargins left="0.7" right="0.7" top="0.78740157499999996" bottom="0.78740157499999996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H26"/>
  <sheetViews>
    <sheetView showGridLines="0" zoomScaleNormal="100" workbookViewId="0">
      <selection activeCell="G23" sqref="G23:H23"/>
    </sheetView>
  </sheetViews>
  <sheetFormatPr defaultRowHeight="12.75" x14ac:dyDescent="0.2"/>
  <cols>
    <col min="1" max="1" width="2.140625" customWidth="1"/>
    <col min="2" max="2" width="66" customWidth="1"/>
    <col min="3" max="3" width="12.140625" customWidth="1"/>
    <col min="4" max="4" width="45.5703125" customWidth="1"/>
    <col min="5" max="5" width="22.42578125" customWidth="1"/>
    <col min="6" max="8" width="12.7109375" customWidth="1"/>
    <col min="9" max="9" width="15.7109375" bestFit="1" customWidth="1"/>
  </cols>
  <sheetData>
    <row r="1" spans="2:8" ht="21" customHeight="1" x14ac:dyDescent="0.2">
      <c r="B1" s="45" t="s">
        <v>14</v>
      </c>
    </row>
    <row r="4" spans="2:8" x14ac:dyDescent="0.2">
      <c r="B4" s="10" t="s">
        <v>8</v>
      </c>
      <c r="C4" s="11"/>
      <c r="D4" s="11"/>
      <c r="E4" s="11"/>
      <c r="F4" s="11"/>
      <c r="G4" s="11"/>
      <c r="H4" s="12"/>
    </row>
    <row r="5" spans="2:8" x14ac:dyDescent="0.2">
      <c r="B5" s="66" t="s">
        <v>29</v>
      </c>
      <c r="C5" s="13"/>
      <c r="D5" s="13"/>
      <c r="E5" s="13"/>
      <c r="F5" s="13"/>
      <c r="G5" s="13"/>
      <c r="H5" s="14"/>
    </row>
    <row r="6" spans="2:8" x14ac:dyDescent="0.2">
      <c r="B6" s="66" t="s">
        <v>30</v>
      </c>
      <c r="C6" s="13"/>
      <c r="D6" s="13"/>
      <c r="E6" s="13"/>
      <c r="F6" s="13"/>
      <c r="G6" s="13"/>
      <c r="H6" s="14"/>
    </row>
    <row r="7" spans="2:8" x14ac:dyDescent="0.2">
      <c r="B7" s="33"/>
      <c r="C7" s="13"/>
      <c r="D7" s="13"/>
      <c r="E7" s="13"/>
      <c r="F7" s="13"/>
      <c r="G7" s="13"/>
      <c r="H7" s="14"/>
    </row>
    <row r="8" spans="2:8" x14ac:dyDescent="0.2">
      <c r="B8" s="34" t="s">
        <v>25</v>
      </c>
      <c r="C8" s="15"/>
      <c r="D8" s="15"/>
      <c r="E8" s="15"/>
      <c r="F8" s="15"/>
      <c r="G8" s="15"/>
      <c r="H8" s="16"/>
    </row>
    <row r="11" spans="2:8" ht="30" customHeight="1" x14ac:dyDescent="0.2">
      <c r="B11" s="32" t="s">
        <v>5</v>
      </c>
      <c r="C11" s="32" t="s">
        <v>9</v>
      </c>
      <c r="D11" s="32" t="s">
        <v>13</v>
      </c>
      <c r="E11" s="32" t="s">
        <v>7</v>
      </c>
      <c r="F11" s="32" t="s">
        <v>10</v>
      </c>
      <c r="G11" s="32" t="s">
        <v>11</v>
      </c>
      <c r="H11" s="32" t="s">
        <v>6</v>
      </c>
    </row>
    <row r="12" spans="2:8" x14ac:dyDescent="0.2">
      <c r="B12" s="4" t="s">
        <v>4</v>
      </c>
      <c r="C12" s="46"/>
      <c r="D12" s="4"/>
      <c r="E12" s="1"/>
      <c r="F12" s="2"/>
      <c r="G12" s="2"/>
      <c r="H12" s="3"/>
    </row>
    <row r="13" spans="2:8" ht="21.75" customHeight="1" x14ac:dyDescent="0.2">
      <c r="B13" s="30" t="s">
        <v>2</v>
      </c>
      <c r="C13" s="5"/>
      <c r="D13" s="5"/>
      <c r="E13" s="6"/>
      <c r="F13" s="8"/>
      <c r="G13" s="8"/>
      <c r="H13" s="7"/>
    </row>
    <row r="14" spans="2:8" s="40" customFormat="1" ht="24.75" customHeight="1" x14ac:dyDescent="0.2">
      <c r="B14" s="41" t="s">
        <v>23</v>
      </c>
      <c r="C14" s="47">
        <v>83</v>
      </c>
      <c r="D14" s="36"/>
      <c r="E14" s="51">
        <v>25000000</v>
      </c>
      <c r="F14" s="37"/>
      <c r="G14" s="38"/>
      <c r="H14" s="39"/>
    </row>
    <row r="15" spans="2:8" ht="20.25" customHeight="1" x14ac:dyDescent="0.2">
      <c r="B15" s="31" t="s">
        <v>3</v>
      </c>
      <c r="C15" s="5"/>
      <c r="D15" s="8"/>
      <c r="E15" s="52"/>
      <c r="F15" s="9"/>
      <c r="G15" s="8"/>
      <c r="H15" s="7"/>
    </row>
    <row r="16" spans="2:8" s="40" customFormat="1" x14ac:dyDescent="0.2">
      <c r="B16" s="44" t="s">
        <v>22</v>
      </c>
      <c r="C16" s="47">
        <v>83</v>
      </c>
      <c r="D16" s="35"/>
      <c r="E16" s="53">
        <v>5000000</v>
      </c>
      <c r="F16" s="43">
        <v>0.2</v>
      </c>
      <c r="G16" s="57">
        <f>E16/$E$26</f>
        <v>0.14378145219266714</v>
      </c>
      <c r="H16" s="39"/>
    </row>
    <row r="17" spans="2:8" x14ac:dyDescent="0.2">
      <c r="B17" s="42" t="s">
        <v>20</v>
      </c>
      <c r="C17" s="46">
        <v>83</v>
      </c>
      <c r="D17" s="35"/>
      <c r="E17" s="53">
        <v>2500000</v>
      </c>
      <c r="F17" s="17">
        <v>0.1</v>
      </c>
      <c r="G17" s="58">
        <f>E17/$E$26</f>
        <v>7.1890726096333568E-2</v>
      </c>
      <c r="H17" s="3"/>
    </row>
    <row r="18" spans="2:8" x14ac:dyDescent="0.2">
      <c r="B18" s="42" t="s">
        <v>21</v>
      </c>
      <c r="C18" s="46">
        <v>83</v>
      </c>
      <c r="D18" s="35"/>
      <c r="E18" s="53">
        <v>0</v>
      </c>
      <c r="F18" s="17">
        <v>0.05</v>
      </c>
      <c r="G18" s="58">
        <f>E18/$E$26</f>
        <v>0</v>
      </c>
      <c r="H18" s="3"/>
    </row>
    <row r="19" spans="2:8" x14ac:dyDescent="0.2">
      <c r="C19" s="48"/>
      <c r="E19" s="54"/>
    </row>
    <row r="20" spans="2:8" x14ac:dyDescent="0.2">
      <c r="B20" s="49" t="s">
        <v>26</v>
      </c>
      <c r="C20" s="49">
        <v>83</v>
      </c>
      <c r="D20" s="18"/>
      <c r="E20" s="19">
        <f>SUMIFS($E$12:$E$18,$C$12:$C$18,C20)</f>
        <v>32500000</v>
      </c>
      <c r="F20" s="20"/>
      <c r="G20" s="21"/>
      <c r="H20" s="21">
        <f>E20/$E$21</f>
        <v>1</v>
      </c>
    </row>
    <row r="21" spans="2:8" x14ac:dyDescent="0.2">
      <c r="B21" s="22" t="s">
        <v>0</v>
      </c>
      <c r="C21" s="50"/>
      <c r="D21" s="22"/>
      <c r="E21" s="55">
        <f>SUM(E20:E20)</f>
        <v>32500000</v>
      </c>
      <c r="F21" s="23"/>
      <c r="G21" s="24"/>
      <c r="H21" s="24"/>
    </row>
    <row r="22" spans="2:8" x14ac:dyDescent="0.2">
      <c r="C22" s="48"/>
      <c r="E22" s="54"/>
    </row>
    <row r="23" spans="2:8" x14ac:dyDescent="0.2">
      <c r="B23" s="22" t="s">
        <v>12</v>
      </c>
      <c r="C23" s="50"/>
      <c r="D23" s="22"/>
      <c r="E23" s="55">
        <f>E21*0.07</f>
        <v>2275000</v>
      </c>
      <c r="F23" s="23"/>
      <c r="G23" s="24"/>
      <c r="H23" s="24"/>
    </row>
    <row r="24" spans="2:8" x14ac:dyDescent="0.2">
      <c r="C24" s="48"/>
      <c r="E24" s="54"/>
    </row>
    <row r="25" spans="2:8" x14ac:dyDescent="0.2">
      <c r="B25" s="49" t="s">
        <v>24</v>
      </c>
      <c r="C25" s="49"/>
      <c r="D25" s="18"/>
      <c r="E25" s="19">
        <f>E20*1.07</f>
        <v>34775000</v>
      </c>
      <c r="F25" s="20"/>
      <c r="G25" s="18"/>
      <c r="H25" s="21">
        <f>E25/$E$26</f>
        <v>1</v>
      </c>
    </row>
    <row r="26" spans="2:8" ht="27" customHeight="1" x14ac:dyDescent="0.2">
      <c r="B26" s="26" t="s">
        <v>1</v>
      </c>
      <c r="C26" s="25"/>
      <c r="D26" s="25"/>
      <c r="E26" s="56">
        <f>SUM(E21:E23)</f>
        <v>34775000</v>
      </c>
      <c r="F26" s="27"/>
      <c r="G26" s="28"/>
      <c r="H26" s="29"/>
    </row>
  </sheetData>
  <sheetProtection algorithmName="SHA-512" hashValue="2JgUPCDVHElOUlnVF50pIdvJU9FiTmPxNwPkKMaY4EUyhqsKi9fWzgXZ6W/psaEyJ6f7fDETSZ806GKfohSkOA==" saltValue="knzYa8OoxZsS1shP5Mm1yw==" spinCount="100000" sheet="1" objects="1" scenarios="1"/>
  <protectedRanges>
    <protectedRange sqref="D14:E18" name="Oblast1"/>
  </protectedRanges>
  <conditionalFormatting sqref="G18">
    <cfRule type="expression" dxfId="2" priority="3">
      <formula>G18&lt;=F18</formula>
    </cfRule>
  </conditionalFormatting>
  <conditionalFormatting sqref="G16">
    <cfRule type="expression" dxfId="1" priority="5">
      <formula>G16&lt;=F16</formula>
    </cfRule>
  </conditionalFormatting>
  <conditionalFormatting sqref="G17">
    <cfRule type="expression" dxfId="0" priority="8">
      <formula>G17&lt;=F17</formula>
    </cfRule>
  </conditionalFormatting>
  <pageMargins left="0.7" right="0.7" top="0.78740157499999996" bottom="0.78740157499999996" header="0.3" footer="0.3"/>
  <pageSetup paperSize="9" scale="71" fitToHeight="0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list</vt:lpstr>
      <vt:lpstr>Podklady pro stanovení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Janda</dc:creator>
  <cp:lastModifiedBy>Bílý Pavel</cp:lastModifiedBy>
  <cp:lastPrinted>2022-06-28T12:20:35Z</cp:lastPrinted>
  <dcterms:created xsi:type="dcterms:W3CDTF">2022-04-04T08:24:21Z</dcterms:created>
  <dcterms:modified xsi:type="dcterms:W3CDTF">2023-02-17T16:15:22Z</dcterms:modified>
</cp:coreProperties>
</file>